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<sst xmlns="http://schemas.openxmlformats.org/spreadsheetml/2006/main" count="353" uniqueCount="186">
  <si>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</si>
  <si>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</si>
  <si>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</si>
  <si>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</si>
  <si>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</si>
  <si>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</si>
  <si>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</si>
  <si>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</si>
  <si>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</si>
  <si>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</si>
  <si>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</si>
  <si>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</si>
  <si>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</si>
  <si>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</si>
  <si>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</si>
  <si>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</si>
  <si>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</si>
  <si>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</si>
  <si>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</si>
  <si>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</si>
  <si>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</si>
  <si>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</si>
  <si>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</si>
  <si>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</si>
  <si>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</si>
  <si>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</si>
  <si>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</si>
  <si>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</si>
  <si>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</si>
  <si>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</si>
  <si>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</si>
  <si>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</si>
  <si>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</si>
  <si>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</si>
  <si>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</si>
  <si>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</si>
  <si>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</si>
  <si>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</si>
  <si>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</si>
  <si>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</si>
  <si>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</si>
  <si>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</si>
  <si>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</si>
  <si>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</si>
  <si>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</si>
  <si>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</si>
  <si>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</si>
  <si>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</si>
  <si>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</si>
  <si>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</si>
  <si>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</si>
  <si>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</si>
  <si>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</si>
  <si>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</si>
  <si>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</si>
  <si>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</si>
  <si>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</si>
  <si>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</si>
  <si>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</si>
  <si>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</si>
  <si>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</si>
  <si>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</si>
  <si>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</si>
  <si>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</si>
  <si>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</si>
  <si>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</si>
  <si>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</si>
  <si>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</si>
  <si>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</si>
  <si>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</si>
  <si>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</si>
  <si>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</si>
  <si>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</si>
  <si>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</si>
  <si>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</si>
  <si>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</si>
  <si>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</si>
  <si>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</si>
  <si>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</si>
  <si>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</si>
  <si>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</si>
  <si>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</si>
  <si>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</si>
  <si>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</si>
  <si>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</si>
  <si>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</si>
  <si>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</si>
  <si>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</si>
  <si>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</si>
  <si>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</si>
  <si>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</si>
  <si>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</si>
  <si>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</si>
  <si>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</si>
  <si>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</si>
  <si>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</si>
  <si>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</si>
  <si>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</si>
  <si>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</si>
  <si>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</si>
  <si>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</si>
  <si>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</si>
  <si>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</si>
  <si>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</si>
  <si>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</si>
  <si>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</si>
  <si>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</si>
  <si>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</si>
  <si>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</si>
  <si>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</si>
  <si>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</si>
  <si>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</si>
  <si>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</si>
  <si>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</si>
  <si>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</si>
  <si>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</si>
  <si>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</si>
  <si>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</si>
  <si>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</si>
  <si>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</si>
  <si>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</si>
  <si>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</si>
  <si>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</si>
  <si>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</si>
  <si>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</si>
  <si>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</si>
  <si>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</si>
  <si>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</si>
  <si>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</si>
  <si>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</si>
  <si>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</si>
  <si>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</si>
  <si>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</si>
  <si>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</si>
  <si>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</si>
  <si>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</si>
  <si>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</si>
  <si>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</si>
  <si>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</si>
  <si>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</si>
  <si>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</si>
  <si>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</si>
  <si>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</si>
  <si>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</si>
  <si>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</si>
  <si>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</si>
  <si>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</si>
  <si>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</si>
  <si>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</si>
  <si>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</si>
  <si>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</si>
  <si>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</si>
  <si>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</si>
  <si>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</si>
  <si>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</si>
  <si>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</si>
  <si>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</si>
  <si>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</si>
  <si>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</si>
  <si>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</si>
  <si>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</si>
  <si>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</si>
  <si>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</si>
  <si>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</si>
  <si>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</si>
  <si>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</si>
  <si>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</si>
  <si>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</si>
  <si>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</si>
  <si>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</si>
  <si>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</si>
  <si>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</si>
  <si>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</si>
  <si>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Ketvirtinė</t>
  </si>
  <si>
    <t>08</t>
  </si>
  <si>
    <t>01</t>
  </si>
  <si>
    <t>02</t>
  </si>
  <si>
    <t>Direktorius</t>
  </si>
  <si>
    <t>Valentinas Vytautas Šeputis</t>
  </si>
  <si>
    <t>Vyr. buhalteris</t>
  </si>
  <si>
    <t>Aleksandra Jurgaitienė</t>
  </si>
  <si>
    <t>010201</t>
  </si>
  <si>
    <t>2013M. RUGSĖJO 30 D.</t>
  </si>
  <si>
    <t xml:space="preserve">                                                                              (data)</t>
  </si>
  <si>
    <t>BĮ Klaipėdos "Gintaro" sporto centras, 190457925, S. Daukanto 31, Klaipėda</t>
  </si>
  <si>
    <t>2013-10-03   Nr. 8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</si>
</sst>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I21" sqref="I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29"/>
      <c r="H1" s="160"/>
      <c r="I1" s="159"/>
      <c r="J1" s="259" t="s">
        <v>172</v>
      </c>
      <c r="K1" s="260"/>
      <c r="L1" s="26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60"/>
      <c r="K2" s="260"/>
      <c r="L2" s="26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60"/>
      <c r="K3" s="260"/>
      <c r="L3" s="26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60"/>
      <c r="K4" s="260"/>
      <c r="L4" s="26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60"/>
      <c r="K5" s="260"/>
      <c r="L5" s="26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4"/>
      <c r="G6" s="276" t="s">
        <v>184</v>
      </c>
      <c r="H6" s="277"/>
      <c r="I6" s="277"/>
      <c r="J6" s="277"/>
      <c r="K6" s="27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1" t="s">
        <v>169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57" t="s">
        <v>161</v>
      </c>
      <c r="H8" s="257"/>
      <c r="I8" s="257"/>
      <c r="J8" s="257"/>
      <c r="K8" s="257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5" t="s">
        <v>182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6" t="s">
        <v>173</v>
      </c>
      <c r="H10" s="256"/>
      <c r="I10" s="256"/>
      <c r="J10" s="256"/>
      <c r="K10" s="2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8" t="s">
        <v>162</v>
      </c>
      <c r="H11" s="258"/>
      <c r="I11" s="258"/>
      <c r="J11" s="258"/>
      <c r="K11" s="2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5" t="s">
        <v>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6" t="s">
        <v>185</v>
      </c>
      <c r="H15" s="256"/>
      <c r="I15" s="256"/>
      <c r="J15" s="256"/>
      <c r="K15" s="2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4" t="s">
        <v>183</v>
      </c>
      <c r="H16" s="274"/>
      <c r="I16" s="274"/>
      <c r="J16" s="274"/>
      <c r="K16" s="2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8"/>
      <c r="H17" s="279"/>
      <c r="I17" s="279"/>
      <c r="J17" s="279"/>
      <c r="K17" s="27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9"/>
      <c r="D22" s="300"/>
      <c r="E22" s="300"/>
      <c r="F22" s="300"/>
      <c r="G22" s="300"/>
      <c r="H22" s="300"/>
      <c r="I22" s="300"/>
      <c r="J22" s="300"/>
      <c r="K22" s="170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5"/>
      <c r="I23" s="4"/>
      <c r="J23" s="171" t="s">
        <v>6</v>
      </c>
      <c r="K23" s="223">
        <v>11</v>
      </c>
      <c r="L23" s="250" t="s">
        <v>181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163</v>
      </c>
      <c r="H24" s="226">
        <v>321</v>
      </c>
      <c r="I24" s="227"/>
      <c r="J24" s="224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5" t="s">
        <v>7</v>
      </c>
      <c r="H25" s="275"/>
      <c r="I25" s="234" t="s">
        <v>174</v>
      </c>
      <c r="J25" s="234" t="s">
        <v>175</v>
      </c>
      <c r="K25" s="234" t="s">
        <v>175</v>
      </c>
      <c r="L25" s="234" t="s">
        <v>176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4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3" t="s">
        <v>2</v>
      </c>
      <c r="B27" s="264"/>
      <c r="C27" s="265"/>
      <c r="D27" s="265"/>
      <c r="E27" s="265"/>
      <c r="F27" s="265"/>
      <c r="G27" s="268" t="s">
        <v>3</v>
      </c>
      <c r="H27" s="270" t="s">
        <v>143</v>
      </c>
      <c r="I27" s="272" t="s">
        <v>147</v>
      </c>
      <c r="J27" s="273"/>
      <c r="K27" s="293" t="s">
        <v>144</v>
      </c>
      <c r="L27" s="291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6"/>
      <c r="B28" s="267"/>
      <c r="C28" s="267"/>
      <c r="D28" s="267"/>
      <c r="E28" s="267"/>
      <c r="F28" s="267"/>
      <c r="G28" s="269"/>
      <c r="H28" s="271"/>
      <c r="I28" s="175" t="s">
        <v>142</v>
      </c>
      <c r="J28" s="176" t="s">
        <v>141</v>
      </c>
      <c r="K28" s="294"/>
      <c r="L28" s="2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7">
        <f>SUM(I31+I41+I64+I85+I93+I109+I132+I148+I157)</f>
        <v>110000</v>
      </c>
      <c r="J30" s="247">
        <f>SUM(J31+J41+J64+J85+J93+J109+J132+J148+J157)</f>
        <v>90500</v>
      </c>
      <c r="K30" s="238">
        <f>SUM(K31+K41+K64+K85+K93+K109+K132+K148+K157)</f>
        <v>72311.48</v>
      </c>
      <c r="L30" s="247">
        <f>SUM(L31+L41+L64+L85+L93+L109+L132+L148+L157)</f>
        <v>72311.48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110">
        <f>SUM(I32+I37)</f>
        <v>0</v>
      </c>
      <c r="J31" s="110">
        <f>SUM(J32+J37)</f>
        <v>0</v>
      </c>
      <c r="K31" s="237">
        <f>SUM(K32+K37)</f>
        <v>0</v>
      </c>
      <c r="L31" s="24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123">
        <f>SUM(I33)</f>
        <v>0</v>
      </c>
      <c r="J32" s="123">
        <f aca="true" t="shared" si="0" ref="J32:L33">SUM(J33)</f>
        <v>0</v>
      </c>
      <c r="K32" s="236">
        <f t="shared" si="0"/>
        <v>0</v>
      </c>
      <c r="L32" s="24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123">
        <f>SUM(I34)</f>
        <v>0</v>
      </c>
      <c r="J33" s="123">
        <f t="shared" si="0"/>
        <v>0</v>
      </c>
      <c r="K33" s="236">
        <f t="shared" si="0"/>
        <v>0</v>
      </c>
      <c r="L33" s="24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125">
        <f>SUM(I35:I36)</f>
        <v>0</v>
      </c>
      <c r="J34" s="123">
        <f>SUM(J35:J36)</f>
        <v>0</v>
      </c>
      <c r="K34" s="236">
        <f>SUM(K35:K36)</f>
        <v>0</v>
      </c>
      <c r="L34" s="24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112"/>
      <c r="J35" s="114"/>
      <c r="K35" s="235"/>
      <c r="L35" s="2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114"/>
      <c r="J36" s="114"/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125">
        <f>I38</f>
        <v>0</v>
      </c>
      <c r="J37" s="123">
        <f aca="true" t="shared" si="1" ref="J37:L38">J38</f>
        <v>0</v>
      </c>
      <c r="K37" s="236">
        <f t="shared" si="1"/>
        <v>0</v>
      </c>
      <c r="L37" s="24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125">
        <f>I39</f>
        <v>0</v>
      </c>
      <c r="J38" s="123">
        <f t="shared" si="1"/>
        <v>0</v>
      </c>
      <c r="K38" s="240">
        <f t="shared" si="1"/>
        <v>0</v>
      </c>
      <c r="L38" s="24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123">
        <f>I40</f>
        <v>0</v>
      </c>
      <c r="J39" s="123">
        <f>J40</f>
        <v>0</v>
      </c>
      <c r="K39" s="240">
        <f>K40</f>
        <v>0</v>
      </c>
      <c r="L39" s="240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115"/>
      <c r="J40" s="114"/>
      <c r="K40" s="235"/>
      <c r="L40" s="23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43">
        <f aca="true" t="shared" si="2" ref="I41:L43">I42</f>
        <v>50000</v>
      </c>
      <c r="J41" s="253">
        <f t="shared" si="2"/>
        <v>39000</v>
      </c>
      <c r="K41" s="243">
        <f t="shared" si="2"/>
        <v>27667.96</v>
      </c>
      <c r="L41" s="243">
        <f t="shared" si="2"/>
        <v>27667.96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0">
        <f t="shared" si="2"/>
        <v>50000</v>
      </c>
      <c r="J42" s="236">
        <f t="shared" si="2"/>
        <v>39000</v>
      </c>
      <c r="K42" s="240">
        <f t="shared" si="2"/>
        <v>27667.96</v>
      </c>
      <c r="L42" s="236">
        <f t="shared" si="2"/>
        <v>27667.96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0">
        <f t="shared" si="2"/>
        <v>50000</v>
      </c>
      <c r="J43" s="236">
        <f t="shared" si="2"/>
        <v>39000</v>
      </c>
      <c r="K43" s="242">
        <f t="shared" si="2"/>
        <v>27667.96</v>
      </c>
      <c r="L43" s="242">
        <f t="shared" si="2"/>
        <v>27667.96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2">
        <f>SUM(I45:I63)-I54</f>
        <v>50000</v>
      </c>
      <c r="J44" s="241">
        <f>SUM(J45:J63)-J54</f>
        <v>39000</v>
      </c>
      <c r="K44" s="241">
        <f>SUM(K45:K63)-K54</f>
        <v>27667.96</v>
      </c>
      <c r="L44" s="251">
        <f>SUM(L45:L63)-L54</f>
        <v>27667.96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114"/>
      <c r="J47" s="114"/>
      <c r="K47" s="235"/>
      <c r="L47" s="23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35">
        <v>40000</v>
      </c>
      <c r="J52" s="235">
        <v>30000</v>
      </c>
      <c r="K52" s="235">
        <v>19700.95</v>
      </c>
      <c r="L52" s="235">
        <v>19700.95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235"/>
      <c r="L53" s="23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0">
        <v>1</v>
      </c>
      <c r="B54" s="281"/>
      <c r="C54" s="281"/>
      <c r="D54" s="281"/>
      <c r="E54" s="281"/>
      <c r="F54" s="282"/>
      <c r="G54" s="201">
        <v>2</v>
      </c>
      <c r="H54" s="202">
        <v>3</v>
      </c>
      <c r="I54" s="203"/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115"/>
      <c r="J58" s="114"/>
      <c r="K58" s="235"/>
      <c r="L58" s="23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2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115"/>
      <c r="J62" s="114"/>
      <c r="K62" s="235"/>
      <c r="L62" s="23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115">
        <v>10000</v>
      </c>
      <c r="J63" s="114">
        <v>9000</v>
      </c>
      <c r="K63" s="235">
        <v>7967.01</v>
      </c>
      <c r="L63" s="235">
        <v>7967.01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0">
        <v>1</v>
      </c>
      <c r="B131" s="281"/>
      <c r="C131" s="281"/>
      <c r="D131" s="281"/>
      <c r="E131" s="281"/>
      <c r="F131" s="282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60000</v>
      </c>
      <c r="J148" s="120">
        <f>J149</f>
        <v>51500</v>
      </c>
      <c r="K148" s="245">
        <f>K149</f>
        <v>44643.52</v>
      </c>
      <c r="L148" s="248">
        <f>L149</f>
        <v>44643.52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60000</v>
      </c>
      <c r="J149" s="120">
        <f>J150+J154</f>
        <v>51500</v>
      </c>
      <c r="K149" s="245">
        <f>K150+K154</f>
        <v>44643.52</v>
      </c>
      <c r="L149" s="248">
        <f>L150+L154</f>
        <v>44643.52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60000</v>
      </c>
      <c r="J150" s="124">
        <f>J151</f>
        <v>51500</v>
      </c>
      <c r="K150" s="236">
        <f>K151</f>
        <v>44643.52</v>
      </c>
      <c r="L150" s="240">
        <f>L151</f>
        <v>44643.52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60000</v>
      </c>
      <c r="J151" s="120">
        <f>SUM(J152:J153)</f>
        <v>51500</v>
      </c>
      <c r="K151" s="245">
        <f>SUM(K152:K153)</f>
        <v>44643.52</v>
      </c>
      <c r="L151" s="248">
        <f>SUM(L152:L153)</f>
        <v>44643.52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>
        <v>60000</v>
      </c>
      <c r="J153" s="118">
        <v>51500</v>
      </c>
      <c r="K153" s="244">
        <v>44643.52</v>
      </c>
      <c r="L153" s="244">
        <v>44643.52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0">
        <v>1</v>
      </c>
      <c r="B171" s="281"/>
      <c r="C171" s="281"/>
      <c r="D171" s="281"/>
      <c r="E171" s="281"/>
      <c r="F171" s="282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110">
        <f>SUM(I175+I226+I286)</f>
        <v>10000</v>
      </c>
      <c r="J174" s="134">
        <f>SUM(J175+J226+J286)</f>
        <v>10000</v>
      </c>
      <c r="K174" s="111">
        <f>SUM(K175+K226+K286)</f>
        <v>10000</v>
      </c>
      <c r="L174" s="110">
        <f>SUM(L175+L226+L286)</f>
        <v>10000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123">
        <f>SUM(I176+I197+I205+I216+I220)</f>
        <v>10000</v>
      </c>
      <c r="J175" s="119">
        <f>SUM(J176+J197+J205+J216+J220)</f>
        <v>10000</v>
      </c>
      <c r="K175" s="119">
        <f>SUM(K176+K197+K205+K216+K220)</f>
        <v>10000</v>
      </c>
      <c r="L175" s="119">
        <f>SUM(L176+L197+L205+L216+L220)</f>
        <v>10000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119">
        <f>SUM(I177+I180+I185+I189+I194)</f>
        <v>10000</v>
      </c>
      <c r="J176" s="124">
        <f>SUM(J177+J180+J185+J189+J194)</f>
        <v>10000</v>
      </c>
      <c r="K176" s="125">
        <f>SUM(K177+K180+K185+K189+K194)</f>
        <v>10000</v>
      </c>
      <c r="L176" s="123">
        <f>SUM(L177+L180+L185+L189+L194)</f>
        <v>10000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123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119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123">
        <f>I186</f>
        <v>10000</v>
      </c>
      <c r="J185" s="124">
        <f>J186</f>
        <v>10000</v>
      </c>
      <c r="K185" s="125">
        <f>K186</f>
        <v>10000</v>
      </c>
      <c r="L185" s="123">
        <f>L186</f>
        <v>10000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123">
        <f>SUM(I187:I188)</f>
        <v>10000</v>
      </c>
      <c r="J186" s="124">
        <f>SUM(J187:J188)</f>
        <v>10000</v>
      </c>
      <c r="K186" s="125">
        <f>SUM(K187:K188)</f>
        <v>10000</v>
      </c>
      <c r="L186" s="123">
        <f>SUM(L187:L188)</f>
        <v>10000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122">
        <v>10000</v>
      </c>
      <c r="J188" s="115">
        <v>10000</v>
      </c>
      <c r="K188" s="115">
        <v>10000</v>
      </c>
      <c r="L188" s="115">
        <v>10000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0">
        <v>1</v>
      </c>
      <c r="B208" s="281"/>
      <c r="C208" s="281"/>
      <c r="D208" s="281"/>
      <c r="E208" s="281"/>
      <c r="F208" s="282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0">
        <v>1</v>
      </c>
      <c r="B247" s="281"/>
      <c r="C247" s="281"/>
      <c r="D247" s="281"/>
      <c r="E247" s="281"/>
      <c r="F247" s="282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0">
        <v>1</v>
      </c>
      <c r="B288" s="281"/>
      <c r="C288" s="281"/>
      <c r="D288" s="281"/>
      <c r="E288" s="281"/>
      <c r="F288" s="282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0">
        <v>1</v>
      </c>
      <c r="B330" s="281"/>
      <c r="C330" s="281"/>
      <c r="D330" s="281"/>
      <c r="E330" s="281"/>
      <c r="F330" s="282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28" t="s">
        <v>138</v>
      </c>
      <c r="H344" s="183">
        <v>307</v>
      </c>
      <c r="I344" s="254">
        <f>SUM(I30+I174)</f>
        <v>120000</v>
      </c>
      <c r="J344" s="239">
        <f>SUM(J30+J174)</f>
        <v>100500</v>
      </c>
      <c r="K344" s="239">
        <f>SUM(K30+K174)</f>
        <v>82311.48</v>
      </c>
      <c r="L344" s="249">
        <f>SUM(L30+L174)</f>
        <v>82311.48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295" t="s">
        <v>178</v>
      </c>
      <c r="L347" s="29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0"/>
      <c r="B348" s="181"/>
      <c r="C348" s="181"/>
      <c r="D348" s="230" t="s">
        <v>170</v>
      </c>
      <c r="E348" s="231"/>
      <c r="F348" s="231"/>
      <c r="G348" s="231"/>
      <c r="H348" s="231"/>
      <c r="I348" s="179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3"/>
      <c r="G350" s="82" t="s">
        <v>179</v>
      </c>
      <c r="H350" s="3"/>
      <c r="I350" s="154"/>
      <c r="J350" s="3"/>
      <c r="K350" s="295" t="s">
        <v>180</v>
      </c>
      <c r="L350" s="29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3"/>
      <c r="B351" s="5"/>
      <c r="C351" s="5"/>
      <c r="D351" s="297" t="s">
        <v>171</v>
      </c>
      <c r="E351" s="298"/>
      <c r="F351" s="298"/>
      <c r="G351" s="298"/>
      <c r="H351" s="232"/>
      <c r="I351" s="179" t="s">
        <v>132</v>
      </c>
      <c r="J351" s="5"/>
      <c r="K351" s="296" t="s">
        <v>133</v>
      </c>
      <c r="L351" s="29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47:L347"/>
    <mergeCell ref="K350:L350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2013-10-03T07:30:21Z</cp:lastPrinted>
  <dcterms:created xsi:type="dcterms:W3CDTF">2004-04-07T10:43:01Z</dcterms:created>
  <dcterms:modified xsi:type="dcterms:W3CDTF">2013-12-03T07:37:47Z</dcterms:modified>
  <cp:category/>
  <cp:version/>
  <cp:contentType/>
  <cp:contentStatus/>
</cp:coreProperties>
</file>